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drewbaum-my.sharepoint.com/personal/ab_andrewbaum_com/Documents/Academic/Publications/Books/REI/Website materials/Excel/Ang/"/>
    </mc:Choice>
  </mc:AlternateContent>
  <xr:revisionPtr revIDLastSave="0" documentId="8_{5351237E-E550-B64F-BA9D-7A750B2AD3BE}" xr6:coauthVersionLast="47" xr6:coauthVersionMax="47" xr10:uidLastSave="{00000000-0000-0000-0000-000000000000}"/>
  <bookViews>
    <workbookView xWindow="0" yWindow="500" windowWidth="40960" windowHeight="20900" activeTab="1" xr2:uid="{447A3C61-7D4B-2C41-8637-A1D9DA358D2C}"/>
  </bookViews>
  <sheets>
    <sheet name="Table 12.1" sheetId="9" r:id="rId1"/>
    <sheet name="Tables 12.4-5" sheetId="1" r:id="rId2"/>
    <sheet name="Table 12.6" sheetId="3" r:id="rId3"/>
    <sheet name="Table 12.7" sheetId="10" r:id="rId4"/>
    <sheet name="Figure 12.3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9" l="1"/>
  <c r="E14" i="9"/>
  <c r="E13" i="9"/>
  <c r="E12" i="9"/>
  <c r="E9" i="9"/>
  <c r="E8" i="9"/>
  <c r="E16" i="9" l="1"/>
  <c r="E6" i="1"/>
  <c r="E7" i="1"/>
  <c r="E8" i="1"/>
  <c r="E9" i="1"/>
  <c r="E10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<sst xmlns="http://schemas.openxmlformats.org/spreadsheetml/2006/main" count="84" uniqueCount="74">
  <si>
    <t>Return</t>
  </si>
  <si>
    <t>Risk</t>
  </si>
  <si>
    <t>Direct</t>
  </si>
  <si>
    <t>One fund</t>
  </si>
  <si>
    <t>Two funds</t>
  </si>
  <si>
    <t>Multi-manager</t>
  </si>
  <si>
    <t>Listed</t>
  </si>
  <si>
    <t>CV</t>
  </si>
  <si>
    <t>Portfolio</t>
  </si>
  <si>
    <t>Benchmark</t>
  </si>
  <si>
    <t>Standard retail - South East</t>
  </si>
  <si>
    <t>Standard retail - Rest of UK</t>
  </si>
  <si>
    <t>Shopping centres</t>
  </si>
  <si>
    <t>Retail warehouse</t>
  </si>
  <si>
    <t>City offices</t>
  </si>
  <si>
    <t>West End offices</t>
  </si>
  <si>
    <t>Rest of South East offices</t>
  </si>
  <si>
    <t xml:space="preserve">Rest of UK offices </t>
  </si>
  <si>
    <t>Industrial - South East</t>
  </si>
  <si>
    <t>Industrial - Rest of UK</t>
  </si>
  <si>
    <t>Residential</t>
  </si>
  <si>
    <t>Other</t>
  </si>
  <si>
    <t>Cash</t>
  </si>
  <si>
    <t>Target equity £</t>
  </si>
  <si>
    <t>Leverage</t>
  </si>
  <si>
    <t>% equity</t>
  </si>
  <si>
    <t>% exposure</t>
  </si>
  <si>
    <t>Fund 1: Type A</t>
  </si>
  <si>
    <t>Fund 2: Type A</t>
  </si>
  <si>
    <t>Fund 3: specialist, Type A</t>
  </si>
  <si>
    <t>Fund 4: Type B</t>
  </si>
  <si>
    <t>Fund 5: Type B</t>
  </si>
  <si>
    <t>Fund 6: Type B</t>
  </si>
  <si>
    <t>Fund 7: Type B</t>
  </si>
  <si>
    <t>Fund 8: REIT</t>
  </si>
  <si>
    <t>TOTAL</t>
  </si>
  <si>
    <t>Table 12.6: ABC Trust equity allocations and exposure</t>
  </si>
  <si>
    <t>Table 12.1: GPIF indicative portfolio allocations (%)</t>
  </si>
  <si>
    <t>Execution type</t>
  </si>
  <si>
    <t>Regional targets</t>
  </si>
  <si>
    <t>Private unlisted core / core-plus</t>
  </si>
  <si>
    <t>U.S.</t>
  </si>
  <si>
    <t>Asia Pacific</t>
  </si>
  <si>
    <t>Europe</t>
  </si>
  <si>
    <t>US REITs and Listed Equities</t>
  </si>
  <si>
    <t>Non-US REITs</t>
  </si>
  <si>
    <t>Value-add/opportunistic funds</t>
  </si>
  <si>
    <t>JVs and co-investments</t>
  </si>
  <si>
    <t xml:space="preserve">- </t>
  </si>
  <si>
    <t>Debt</t>
  </si>
  <si>
    <t>Total</t>
  </si>
  <si>
    <t>Pre-let/fwd funding</t>
  </si>
  <si>
    <t>Non-income producing devpt</t>
  </si>
  <si>
    <t>Development risk (% GAV)</t>
  </si>
  <si>
    <t>Planning risk (% GAV)</t>
  </si>
  <si>
    <t>Standing investment (% GAV)</t>
  </si>
  <si>
    <t>15%/27%</t>
  </si>
  <si>
    <t>LTV current / expected (%GAV)</t>
  </si>
  <si>
    <t>Number of assets</t>
  </si>
  <si>
    <t>£112.5m</t>
  </si>
  <si>
    <t>GAV (£m)</t>
  </si>
  <si>
    <t>Liquid exposure (% GAV)</t>
  </si>
  <si>
    <t>Number of funds</t>
  </si>
  <si>
    <t>£3.5m</t>
  </si>
  <si>
    <t>Equity drawn</t>
  </si>
  <si>
    <t>£4.8m</t>
  </si>
  <si>
    <t>Equity committed</t>
  </si>
  <si>
    <t>Table 12.7: ABC Trust equity commitments, one year on</t>
  </si>
  <si>
    <t>Global targets</t>
  </si>
  <si>
    <t xml:space="preserve"> </t>
  </si>
  <si>
    <t>Approach</t>
  </si>
  <si>
    <t>Table 12.4: Risk and return, all balanced universe (%)</t>
  </si>
  <si>
    <t>€25m invested</t>
  </si>
  <si>
    <t>£100m invested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</si>
</sst>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auto="1"/>
      </left>
      <right style="thin">
        <color theme="4" tint="0.39997558519241921"/>
      </right>
      <top/>
      <bottom/>
      <diagonal/>
    </border>
    <border>
      <left style="medium">
        <color auto="1"/>
      </left>
      <right style="thin">
        <color theme="4" tint="0.3999755851924192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10" fontId="0" fillId="0" borderId="0" xfId="1" applyNumberFormat="1" applyFont="1"/>
    <xf numFmtId="0" fontId="2" fillId="0" borderId="0" xfId="0" applyFont="1"/>
    <xf numFmtId="9" fontId="0" fillId="0" borderId="0" xfId="1" applyFont="1"/>
    <xf numFmtId="0" fontId="0" fillId="0" borderId="0" xfId="0" applyAlignment="1">
      <alignment horizontal="right"/>
    </xf>
    <xf numFmtId="0" fontId="7" fillId="3" borderId="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center" vertical="center"/>
    </xf>
    <xf numFmtId="2" fontId="0" fillId="2" borderId="15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8" fillId="3" borderId="9" xfId="0" applyFont="1" applyFill="1" applyBorder="1"/>
    <xf numFmtId="3" fontId="0" fillId="2" borderId="18" xfId="0" applyNumberFormat="1" applyFont="1" applyFill="1" applyBorder="1" applyAlignment="1">
      <alignment horizontal="center" vertical="center"/>
    </xf>
    <xf numFmtId="0" fontId="8" fillId="3" borderId="10" xfId="0" applyFont="1" applyFill="1" applyBorder="1"/>
    <xf numFmtId="3" fontId="0" fillId="0" borderId="8" xfId="0" applyNumberFormat="1" applyFont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9" fontId="0" fillId="2" borderId="8" xfId="1" applyFont="1" applyFill="1" applyBorder="1" applyAlignment="1">
      <alignment horizontal="center" vertical="center"/>
    </xf>
    <xf numFmtId="0" fontId="8" fillId="3" borderId="1" xfId="0" applyFont="1" applyFill="1" applyBorder="1"/>
    <xf numFmtId="9" fontId="0" fillId="0" borderId="3" xfId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Normal" xfId="0" builtinId="0"/>
    <cellStyle name="Normal 3" xfId="2" xr:uid="{496CDB43-00EC-8D44-87F8-25E87A2D3594}"/>
    <cellStyle name="Per cent" xfId="1" builtinId="5"/>
    <cellStyle name="Percent 2" xfId="3" xr:uid="{1B762297-0304-244B-B412-71B8B5A75D2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'Tables 12.4-5'!$C$5</c:f>
              <c:strCache>
                <c:ptCount val="1"/>
                <c:pt idx="0">
                  <c:v>Return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'Tables 12.4-5'!$B$6:$B$10</c:f>
              <c:strCache>
                <c:ptCount val="5"/>
                <c:pt idx="0">
                  <c:v>Direct</c:v>
                </c:pt>
                <c:pt idx="1">
                  <c:v>One fund</c:v>
                </c:pt>
                <c:pt idx="2">
                  <c:v>Two funds</c:v>
                </c:pt>
                <c:pt idx="3">
                  <c:v>Multi-manager</c:v>
                </c:pt>
                <c:pt idx="4">
                  <c:v>Listed</c:v>
                </c:pt>
              </c:strCache>
            </c:strRef>
          </c:xVal>
          <c:yVal>
            <c:numRef>
              <c:f>'Tables 12.4-5'!$C$6:$C$10</c:f>
              <c:numCache>
                <c:formatCode>0.00</c:formatCode>
                <c:ptCount val="5"/>
                <c:pt idx="0">
                  <c:v>5.31</c:v>
                </c:pt>
                <c:pt idx="1">
                  <c:v>4.2699999999999996</c:v>
                </c:pt>
                <c:pt idx="2">
                  <c:v>4.3099999999999996</c:v>
                </c:pt>
                <c:pt idx="3">
                  <c:v>4.09</c:v>
                </c:pt>
                <c:pt idx="4">
                  <c:v>4.6900000000000004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97-934B-9A2F-19402BD1FD97}"/>
            </c:ext>
          </c:extLst>
        </c:ser>
        <c:ser>
          <c:idx val="1"/>
          <c:order val="1"/>
          <c:tx>
            <c:strRef>
              <c:f>'Tables 12.4-5'!$D$5</c:f>
              <c:strCache>
                <c:ptCount val="1"/>
                <c:pt idx="0">
                  <c:v>Risk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'Tables 12.4-5'!$B$6:$B$10</c:f>
              <c:strCache>
                <c:ptCount val="5"/>
                <c:pt idx="0">
                  <c:v>Direct</c:v>
                </c:pt>
                <c:pt idx="1">
                  <c:v>One fund</c:v>
                </c:pt>
                <c:pt idx="2">
                  <c:v>Two funds</c:v>
                </c:pt>
                <c:pt idx="3">
                  <c:v>Multi-manager</c:v>
                </c:pt>
                <c:pt idx="4">
                  <c:v>Listed</c:v>
                </c:pt>
              </c:strCache>
            </c:strRef>
          </c:xVal>
          <c:yVal>
            <c:numRef>
              <c:f>'Tables 12.4-5'!$D$6:$D$10</c:f>
              <c:numCache>
                <c:formatCode>0.00</c:formatCode>
                <c:ptCount val="5"/>
                <c:pt idx="0">
                  <c:v>7.59</c:v>
                </c:pt>
                <c:pt idx="1">
                  <c:v>3.77</c:v>
                </c:pt>
                <c:pt idx="2">
                  <c:v>3.07</c:v>
                </c:pt>
                <c:pt idx="3">
                  <c:v>2.12</c:v>
                </c:pt>
                <c:pt idx="4">
                  <c:v>22.43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97-934B-9A2F-19402BD1F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02847"/>
        <c:axId val="1826765264"/>
      </c:scatterChart>
      <c:valAx>
        <c:axId val="104302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6765264"/>
        <c:crosses val="autoZero"/>
        <c:crossBetween val="midCat"/>
      </c:valAx>
      <c:valAx>
        <c:axId val="182676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02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Portfolio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Standard retail - South East</c:v>
              </c:pt>
              <c:pt idx="1">
                <c:v>Standard retail - Rest of UK</c:v>
              </c:pt>
              <c:pt idx="2">
                <c:v>Shopping centres</c:v>
              </c:pt>
              <c:pt idx="3">
                <c:v>Retail warehouse</c:v>
              </c:pt>
              <c:pt idx="4">
                <c:v>City offices</c:v>
              </c:pt>
              <c:pt idx="5">
                <c:v>West End offices</c:v>
              </c:pt>
              <c:pt idx="6">
                <c:v>Rest of South East offices</c:v>
              </c:pt>
              <c:pt idx="7">
                <c:v>Rest of UK offices </c:v>
              </c:pt>
              <c:pt idx="8">
                <c:v>Industrial - South East</c:v>
              </c:pt>
              <c:pt idx="9">
                <c:v>Industrial - Rest of UK</c:v>
              </c:pt>
              <c:pt idx="10">
                <c:v>Residential</c:v>
              </c:pt>
              <c:pt idx="11">
                <c:v>Other</c:v>
              </c:pt>
              <c:pt idx="12">
                <c:v>Cash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6.0022632411018496E-2</c:v>
              </c:pt>
              <c:pt idx="9">
                <c:v>0.18888219345723062</c:v>
              </c:pt>
              <c:pt idx="10">
                <c:v>0.16859408372123583</c:v>
              </c:pt>
              <c:pt idx="11">
                <c:v>0.58250109041051501</c:v>
              </c:pt>
            </c:numLit>
          </c:val>
          <c:extLst>
            <c:ext xmlns:c16="http://schemas.microsoft.com/office/drawing/2014/chart" uri="{C3380CC4-5D6E-409C-BE32-E72D297353CC}">
              <c16:uniqueId val="{00000000-DC8A-374C-8AC9-37EEF6015230}"/>
            </c:ext>
          </c:extLst>
        </c:ser>
        <c:ser>
          <c:idx val="1"/>
          <c:order val="1"/>
          <c:tx>
            <c:v>Benchmark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Standard retail - South East</c:v>
              </c:pt>
              <c:pt idx="1">
                <c:v>Standard retail - Rest of UK</c:v>
              </c:pt>
              <c:pt idx="2">
                <c:v>Shopping centres</c:v>
              </c:pt>
              <c:pt idx="3">
                <c:v>Retail warehouse</c:v>
              </c:pt>
              <c:pt idx="4">
                <c:v>City offices</c:v>
              </c:pt>
              <c:pt idx="5">
                <c:v>West End offices</c:v>
              </c:pt>
              <c:pt idx="6">
                <c:v>Rest of South East offices</c:v>
              </c:pt>
              <c:pt idx="7">
                <c:v>Rest of UK offices </c:v>
              </c:pt>
              <c:pt idx="8">
                <c:v>Industrial - South East</c:v>
              </c:pt>
              <c:pt idx="9">
                <c:v>Industrial - Rest of UK</c:v>
              </c:pt>
              <c:pt idx="10">
                <c:v>Residential</c:v>
              </c:pt>
              <c:pt idx="11">
                <c:v>Other</c:v>
              </c:pt>
              <c:pt idx="12">
                <c:v>Cash</c:v>
              </c:pt>
            </c:strLit>
          </c:cat>
          <c:val>
            <c:numLit>
              <c:formatCode>General</c:formatCode>
              <c:ptCount val="13"/>
              <c:pt idx="0">
                <c:v>7.0367899999999997E-2</c:v>
              </c:pt>
              <c:pt idx="1">
                <c:v>3.8842700000000001E-2</c:v>
              </c:pt>
              <c:pt idx="2">
                <c:v>2.60694E-2</c:v>
              </c:pt>
              <c:pt idx="3">
                <c:v>0.14228859999999999</c:v>
              </c:pt>
              <c:pt idx="4">
                <c:v>3.4226899999999998E-2</c:v>
              </c:pt>
              <c:pt idx="5">
                <c:v>8.5908399999999996E-2</c:v>
              </c:pt>
              <c:pt idx="6">
                <c:v>0.1120379</c:v>
              </c:pt>
              <c:pt idx="7">
                <c:v>5.7386E-2</c:v>
              </c:pt>
              <c:pt idx="8">
                <c:v>0.19012470000000001</c:v>
              </c:pt>
              <c:pt idx="9">
                <c:v>9.7702600000000001E-2</c:v>
              </c:pt>
              <c:pt idx="10">
                <c:v>0</c:v>
              </c:pt>
              <c:pt idx="11">
                <c:v>9.4592100000000012E-2</c:v>
              </c:pt>
              <c:pt idx="12">
                <c:v>5.0452799999999999E-2</c:v>
              </c:pt>
            </c:numLit>
          </c:val>
          <c:extLst>
            <c:ext xmlns:c16="http://schemas.microsoft.com/office/drawing/2014/chart" uri="{C3380CC4-5D6E-409C-BE32-E72D297353CC}">
              <c16:uniqueId val="{00000001-DC8A-374C-8AC9-37EEF6015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5034159"/>
        <c:axId val="87297167"/>
      </c:barChart>
      <c:catAx>
        <c:axId val="95034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97167"/>
        <c:crosses val="autoZero"/>
        <c:auto val="1"/>
        <c:lblAlgn val="ctr"/>
        <c:lblOffset val="100"/>
        <c:noMultiLvlLbl val="0"/>
      </c:catAx>
      <c:valAx>
        <c:axId val="87297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34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196849</xdr:colOff>
      <xdr:row>4</xdr:row>
      <xdr:rowOff>0</xdr:rowOff>
    </xdr:from>
    <xdr:to>
      <xdr:col>14</xdr:col>
      <xdr:colOff>600075</xdr:colOff>
      <xdr:row>19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F25EA0-6F9C-9F4D-80CA-56C568127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765174</xdr:colOff>
      <xdr:row>1</xdr:row>
      <xdr:rowOff>158750</xdr:rowOff>
    </xdr:from>
    <xdr:to>
      <xdr:col>13</xdr:col>
      <xdr:colOff>523875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F847FB-0C98-F84A-A967-8DF93203D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FB6F80-BCEA-4D4A-9C63-6C5343704C6B}" name="Table3" displayName="Table3" ref="B3:F12" totalsRowShown="0" headerRowDxfId="9" dataDxfId="8" tableBorderDxfId="7">
  <tableColumns count="5">
    <tableColumn id="1" xr3:uid="{BE030CA0-3AA6-4691-BB82-DA7A42ADE8D8}" name=" " dataDxfId="6"/>
    <tableColumn id="2" xr3:uid="{2B527695-437D-42B3-949D-46CA0AE36304}" name="Target equity £" dataDxfId="5"/>
    <tableColumn id="3" xr3:uid="{6D39513E-E472-4AAE-B5BE-E72511144D42}" name="Leverage" dataDxfId="4"/>
    <tableColumn id="4" xr3:uid="{F9EDCB5A-0CD4-486E-B5D1-9674C2597444}" name="% equity" dataDxfId="3"/>
    <tableColumn id="5" xr3:uid="{8B32E54E-9911-42C2-9576-27F35B242587}" name="% exposure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9CF715-4749-4F23-87E8-727569606BC7}" name="Table4" displayName="Table4" ref="B3:D16" totalsRowShown="0">
  <tableColumns count="3">
    <tableColumn id="1" xr3:uid="{5FD99E8B-0182-468C-A83E-C9AB427F6A6E}" name=" "/>
    <tableColumn id="2" xr3:uid="{F7E04636-D0B7-49F4-BFEE-BDFF192036D5}" name="Portfolio" dataDxfId="1"/>
    <tableColumn id="3" xr3:uid="{B1F1AC90-93E5-446D-803E-EFE8A724E194}" name="Benchmark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9A87A-BFCE-124E-B90A-A96CEAA4FED4}">
  <sheetPr>
    <tabColor theme="4" tint="0.59999389629810485"/>
  </sheetPr>
  <dimension ref="B3:E16"/>
  <sheetViews>
    <sheetView showGridLines="0" workbookViewId="0">
      <selection activeCell="F6" sqref="F6"/>
    </sheetView>
  </sheetViews>
  <sheetFormatPr baseColWidth="10" defaultColWidth="11" defaultRowHeight="16" x14ac:dyDescent="0.2"/>
  <cols>
    <col min="1" max="1" width="6" customWidth="1"/>
    <col min="2" max="2" width="28" customWidth="1"/>
    <col min="3" max="3" width="11.5" customWidth="1"/>
  </cols>
  <sheetData>
    <row r="3" spans="2:5" ht="17" thickBot="1" x14ac:dyDescent="0.25">
      <c r="B3" s="2" t="s">
        <v>37</v>
      </c>
    </row>
    <row r="4" spans="2:5" ht="34" x14ac:dyDescent="0.2">
      <c r="B4" s="15" t="s">
        <v>38</v>
      </c>
      <c r="C4" s="52" t="s">
        <v>39</v>
      </c>
      <c r="D4" s="52"/>
      <c r="E4" s="5" t="s">
        <v>68</v>
      </c>
    </row>
    <row r="5" spans="2:5" x14ac:dyDescent="0.2">
      <c r="B5" s="8" t="s">
        <v>40</v>
      </c>
      <c r="C5" s="6" t="s">
        <v>41</v>
      </c>
      <c r="D5" s="6">
        <v>15</v>
      </c>
      <c r="E5" s="9"/>
    </row>
    <row r="6" spans="2:5" x14ac:dyDescent="0.2">
      <c r="B6" s="10"/>
      <c r="C6" s="7" t="s">
        <v>42</v>
      </c>
      <c r="D6" s="7">
        <v>5</v>
      </c>
      <c r="E6" s="11"/>
    </row>
    <row r="7" spans="2:5" x14ac:dyDescent="0.2">
      <c r="B7" s="8"/>
      <c r="C7" s="6" t="s">
        <v>43</v>
      </c>
      <c r="D7" s="6">
        <v>25</v>
      </c>
      <c r="E7" s="9"/>
    </row>
    <row r="8" spans="2:5" x14ac:dyDescent="0.2">
      <c r="B8" s="10"/>
      <c r="C8" s="7"/>
      <c r="D8" s="7"/>
      <c r="E8" s="11">
        <f>SUM(D5:D7)</f>
        <v>45</v>
      </c>
    </row>
    <row r="9" spans="2:5" x14ac:dyDescent="0.2">
      <c r="B9" s="8" t="s">
        <v>44</v>
      </c>
      <c r="C9" s="6" t="s">
        <v>41</v>
      </c>
      <c r="D9" s="6">
        <v>10</v>
      </c>
      <c r="E9" s="9">
        <f>D9</f>
        <v>10</v>
      </c>
    </row>
    <row r="10" spans="2:5" x14ac:dyDescent="0.2">
      <c r="B10" s="10" t="s">
        <v>45</v>
      </c>
      <c r="C10" s="7" t="s">
        <v>43</v>
      </c>
      <c r="D10" s="7">
        <v>5</v>
      </c>
      <c r="E10" s="11"/>
    </row>
    <row r="11" spans="2:5" x14ac:dyDescent="0.2">
      <c r="B11" s="8"/>
      <c r="C11" s="6" t="s">
        <v>42</v>
      </c>
      <c r="D11" s="6">
        <v>5</v>
      </c>
      <c r="E11" s="9"/>
    </row>
    <row r="12" spans="2:5" x14ac:dyDescent="0.2">
      <c r="B12" s="10"/>
      <c r="C12" s="7"/>
      <c r="D12" s="7"/>
      <c r="E12" s="11">
        <f>SUM(D10:D11)</f>
        <v>10</v>
      </c>
    </row>
    <row r="13" spans="2:5" x14ac:dyDescent="0.2">
      <c r="B13" s="8" t="s">
        <v>46</v>
      </c>
      <c r="C13" s="6"/>
      <c r="D13" s="6">
        <v>10</v>
      </c>
      <c r="E13" s="9">
        <f>D13</f>
        <v>10</v>
      </c>
    </row>
    <row r="14" spans="2:5" x14ac:dyDescent="0.2">
      <c r="B14" s="10" t="s">
        <v>47</v>
      </c>
      <c r="C14" s="7" t="s">
        <v>48</v>
      </c>
      <c r="D14" s="7">
        <v>20</v>
      </c>
      <c r="E14" s="11">
        <f>D14</f>
        <v>20</v>
      </c>
    </row>
    <row r="15" spans="2:5" x14ac:dyDescent="0.2">
      <c r="B15" s="8" t="s">
        <v>49</v>
      </c>
      <c r="C15" s="6" t="s">
        <v>48</v>
      </c>
      <c r="D15" s="6">
        <v>5</v>
      </c>
      <c r="E15" s="9">
        <f>D15</f>
        <v>5</v>
      </c>
    </row>
    <row r="16" spans="2:5" ht="17" thickBot="1" x14ac:dyDescent="0.25">
      <c r="B16" s="12" t="s">
        <v>50</v>
      </c>
      <c r="C16" s="13"/>
      <c r="D16" s="13"/>
      <c r="E16" s="14">
        <f>SUM(E8:E15)</f>
        <v>100</v>
      </c>
    </row>
  </sheetData>
  <mergeCells count="1"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2377-0BBB-6A40-A85B-CB3A3C3BFD69}">
  <sheetPr>
    <tabColor theme="4" tint="0.59999389629810485"/>
  </sheetPr>
  <dimension ref="B2:E17"/>
  <sheetViews>
    <sheetView showGridLines="0" tabSelected="1" workbookViewId="0">
      <selection activeCell="F31" sqref="F31"/>
    </sheetView>
  </sheetViews>
  <sheetFormatPr baseColWidth="10" defaultColWidth="11" defaultRowHeight="16" x14ac:dyDescent="0.2"/>
  <cols>
    <col min="1" max="1" width="6.33203125" customWidth="1"/>
    <col min="2" max="2" width="14" customWidth="1"/>
    <col min="5" max="5" width="11.6640625" bestFit="1" customWidth="1"/>
  </cols>
  <sheetData>
    <row r="2" spans="2:5" x14ac:dyDescent="0.2">
      <c r="B2" s="16" t="s">
        <v>71</v>
      </c>
    </row>
    <row r="3" spans="2:5" x14ac:dyDescent="0.2">
      <c r="B3" s="16"/>
    </row>
    <row r="4" spans="2:5" ht="17" thickBot="1" x14ac:dyDescent="0.25">
      <c r="B4" t="s">
        <v>72</v>
      </c>
    </row>
    <row r="5" spans="2:5" x14ac:dyDescent="0.2">
      <c r="B5" s="54" t="s">
        <v>70</v>
      </c>
      <c r="C5" s="53" t="s">
        <v>0</v>
      </c>
      <c r="D5" s="18" t="s">
        <v>1</v>
      </c>
      <c r="E5" s="19" t="s">
        <v>7</v>
      </c>
    </row>
    <row r="6" spans="2:5" x14ac:dyDescent="0.2">
      <c r="B6" s="22" t="s">
        <v>2</v>
      </c>
      <c r="C6" s="20">
        <v>5.31</v>
      </c>
      <c r="D6" s="20">
        <v>7.59</v>
      </c>
      <c r="E6" s="21">
        <f>C6/D6</f>
        <v>0.69960474308300391</v>
      </c>
    </row>
    <row r="7" spans="2:5" x14ac:dyDescent="0.2">
      <c r="B7" s="22" t="s">
        <v>3</v>
      </c>
      <c r="C7" s="23">
        <v>4.2699999999999996</v>
      </c>
      <c r="D7" s="23">
        <v>3.77</v>
      </c>
      <c r="E7" s="24">
        <f>C7/D7</f>
        <v>1.1326259946949602</v>
      </c>
    </row>
    <row r="8" spans="2:5" x14ac:dyDescent="0.2">
      <c r="B8" s="22" t="s">
        <v>4</v>
      </c>
      <c r="C8" s="20">
        <v>4.3099999999999996</v>
      </c>
      <c r="D8" s="20">
        <v>3.07</v>
      </c>
      <c r="E8" s="21">
        <f>C8/D8</f>
        <v>1.4039087947882736</v>
      </c>
    </row>
    <row r="9" spans="2:5" x14ac:dyDescent="0.2">
      <c r="B9" s="22" t="s">
        <v>5</v>
      </c>
      <c r="C9" s="23">
        <v>4.09</v>
      </c>
      <c r="D9" s="23">
        <v>2.12</v>
      </c>
      <c r="E9" s="24">
        <f>C9/D9</f>
        <v>1.9292452830188678</v>
      </c>
    </row>
    <row r="10" spans="2:5" ht="17" thickBot="1" x14ac:dyDescent="0.25">
      <c r="B10" s="25" t="s">
        <v>6</v>
      </c>
      <c r="C10" s="26">
        <v>4.6900000000000004</v>
      </c>
      <c r="D10" s="26">
        <v>22.43</v>
      </c>
      <c r="E10" s="27">
        <f>C10/D10</f>
        <v>0.20909496210432457</v>
      </c>
    </row>
    <row r="11" spans="2:5" x14ac:dyDescent="0.2">
      <c r="B11" s="17"/>
      <c r="C11" s="17"/>
      <c r="D11" s="17"/>
      <c r="E11" s="28"/>
    </row>
    <row r="12" spans="2:5" ht="17" thickBot="1" x14ac:dyDescent="0.25">
      <c r="B12" t="s">
        <v>73</v>
      </c>
      <c r="D12" s="29"/>
      <c r="E12" s="28"/>
    </row>
    <row r="13" spans="2:5" x14ac:dyDescent="0.2">
      <c r="B13" s="30" t="s">
        <v>2</v>
      </c>
      <c r="C13" s="31">
        <v>5.31</v>
      </c>
      <c r="D13" s="31">
        <v>4.0599999999999996</v>
      </c>
      <c r="E13" s="32">
        <f>C13/D13</f>
        <v>1.3078817733990149</v>
      </c>
    </row>
    <row r="14" spans="2:5" x14ac:dyDescent="0.2">
      <c r="B14" s="33" t="s">
        <v>3</v>
      </c>
      <c r="C14" s="23">
        <v>4.2699999999999996</v>
      </c>
      <c r="D14" s="23">
        <v>3.77</v>
      </c>
      <c r="E14" s="24">
        <f>C14/D14</f>
        <v>1.1326259946949602</v>
      </c>
    </row>
    <row r="15" spans="2:5" x14ac:dyDescent="0.2">
      <c r="B15" s="33" t="s">
        <v>4</v>
      </c>
      <c r="C15" s="20">
        <v>4.3099999999999996</v>
      </c>
      <c r="D15" s="20">
        <v>3.07</v>
      </c>
      <c r="E15" s="21">
        <f>C15/D15</f>
        <v>1.4039087947882736</v>
      </c>
    </row>
    <row r="16" spans="2:5" x14ac:dyDescent="0.2">
      <c r="B16" s="33" t="s">
        <v>5</v>
      </c>
      <c r="C16" s="23">
        <v>4.0999999999999996</v>
      </c>
      <c r="D16" s="23">
        <v>1.95</v>
      </c>
      <c r="E16" s="24">
        <f>C16/D16</f>
        <v>2.1025641025641026</v>
      </c>
    </row>
    <row r="17" spans="2:5" ht="17" thickBot="1" x14ac:dyDescent="0.25">
      <c r="B17" s="34" t="s">
        <v>6</v>
      </c>
      <c r="C17" s="26">
        <v>4.6900000000000004</v>
      </c>
      <c r="D17" s="26">
        <v>22.43</v>
      </c>
      <c r="E17" s="27">
        <f>C17/D17</f>
        <v>0.20909496210432457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FD8A-798D-AE40-BF00-08690FB199F5}">
  <sheetPr>
    <tabColor theme="4" tint="0.59999389629810485"/>
  </sheetPr>
  <dimension ref="B2:F12"/>
  <sheetViews>
    <sheetView showGridLines="0" workbookViewId="0">
      <selection activeCell="I1" sqref="I1"/>
    </sheetView>
  </sheetViews>
  <sheetFormatPr baseColWidth="10" defaultColWidth="11" defaultRowHeight="16" x14ac:dyDescent="0.2"/>
  <cols>
    <col min="1" max="1" width="6.6640625" customWidth="1"/>
    <col min="2" max="2" width="23.1640625" customWidth="1"/>
    <col min="3" max="3" width="15.6640625" customWidth="1"/>
    <col min="6" max="6" width="12.5" customWidth="1"/>
  </cols>
  <sheetData>
    <row r="2" spans="2:6" x14ac:dyDescent="0.2">
      <c r="B2" s="2" t="s">
        <v>36</v>
      </c>
    </row>
    <row r="3" spans="2:6" x14ac:dyDescent="0.2">
      <c r="B3" s="36" t="s">
        <v>69</v>
      </c>
      <c r="C3" s="36" t="s">
        <v>23</v>
      </c>
      <c r="D3" s="36" t="s">
        <v>24</v>
      </c>
      <c r="E3" s="36" t="s">
        <v>25</v>
      </c>
      <c r="F3" s="36" t="s">
        <v>26</v>
      </c>
    </row>
    <row r="4" spans="2:6" x14ac:dyDescent="0.2">
      <c r="B4" s="39" t="s">
        <v>27</v>
      </c>
      <c r="C4" s="37">
        <v>7500000</v>
      </c>
      <c r="D4" s="38">
        <v>0</v>
      </c>
      <c r="E4" s="38">
        <v>0.25</v>
      </c>
      <c r="F4" s="35">
        <v>0.21</v>
      </c>
    </row>
    <row r="5" spans="2:6" x14ac:dyDescent="0.2">
      <c r="B5" s="39" t="s">
        <v>28</v>
      </c>
      <c r="C5" s="37">
        <v>6000000</v>
      </c>
      <c r="D5" s="38">
        <v>0.1</v>
      </c>
      <c r="E5" s="38">
        <v>0.2</v>
      </c>
      <c r="F5" s="38">
        <v>0.19</v>
      </c>
    </row>
    <row r="6" spans="2:6" x14ac:dyDescent="0.2">
      <c r="B6" s="39" t="s">
        <v>29</v>
      </c>
      <c r="C6" s="37">
        <v>5100000</v>
      </c>
      <c r="D6" s="38">
        <v>0.2</v>
      </c>
      <c r="E6" s="38">
        <v>0.17</v>
      </c>
      <c r="F6" s="38">
        <v>0.17</v>
      </c>
    </row>
    <row r="7" spans="2:6" x14ac:dyDescent="0.2">
      <c r="B7" s="39" t="s">
        <v>30</v>
      </c>
      <c r="C7" s="37">
        <v>1500000</v>
      </c>
      <c r="D7" s="38">
        <v>0.22</v>
      </c>
      <c r="E7" s="38">
        <v>0.05</v>
      </c>
      <c r="F7" s="35">
        <v>0.05</v>
      </c>
    </row>
    <row r="8" spans="2:6" x14ac:dyDescent="0.2">
      <c r="B8" s="39" t="s">
        <v>31</v>
      </c>
      <c r="C8" s="37">
        <v>2100000</v>
      </c>
      <c r="D8" s="38">
        <v>0.3</v>
      </c>
      <c r="E8" s="38">
        <v>7.0000000000000007E-2</v>
      </c>
      <c r="F8" s="35">
        <v>0.08</v>
      </c>
    </row>
    <row r="9" spans="2:6" x14ac:dyDescent="0.2">
      <c r="B9" s="39" t="s">
        <v>32</v>
      </c>
      <c r="C9" s="37">
        <v>1800000</v>
      </c>
      <c r="D9" s="38">
        <v>0.3</v>
      </c>
      <c r="E9" s="38">
        <v>0.06</v>
      </c>
      <c r="F9" s="35">
        <v>7.0000000000000007E-2</v>
      </c>
    </row>
    <row r="10" spans="2:6" x14ac:dyDescent="0.2">
      <c r="B10" s="39" t="s">
        <v>33</v>
      </c>
      <c r="C10" s="37">
        <v>4500000</v>
      </c>
      <c r="D10" s="38">
        <v>0.3</v>
      </c>
      <c r="E10" s="38">
        <v>0.15</v>
      </c>
      <c r="F10" s="38">
        <v>0.17</v>
      </c>
    </row>
    <row r="11" spans="2:6" x14ac:dyDescent="0.2">
      <c r="B11" s="39" t="s">
        <v>34</v>
      </c>
      <c r="C11" s="37">
        <v>1500000</v>
      </c>
      <c r="D11" s="38">
        <v>0.35</v>
      </c>
      <c r="E11" s="38">
        <v>0.05</v>
      </c>
      <c r="F11" s="38">
        <v>0.06</v>
      </c>
    </row>
    <row r="12" spans="2:6" x14ac:dyDescent="0.2">
      <c r="B12" s="39" t="s">
        <v>35</v>
      </c>
      <c r="C12" s="40">
        <v>30000000</v>
      </c>
      <c r="D12" s="41">
        <v>0.15</v>
      </c>
      <c r="E12" s="41">
        <v>1</v>
      </c>
      <c r="F12" s="42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5BA79-F1DE-5D40-ABDC-ABD376B975A4}">
  <sheetPr>
    <tabColor theme="4" tint="0.59999389629810485"/>
  </sheetPr>
  <dimension ref="B2:F15"/>
  <sheetViews>
    <sheetView showGridLines="0" workbookViewId="0">
      <selection activeCell="F14" sqref="F14:F15"/>
    </sheetView>
  </sheetViews>
  <sheetFormatPr baseColWidth="10" defaultColWidth="11" defaultRowHeight="16" x14ac:dyDescent="0.2"/>
  <cols>
    <col min="1" max="1" width="6.6640625" customWidth="1"/>
    <col min="2" max="2" width="29.33203125" customWidth="1"/>
  </cols>
  <sheetData>
    <row r="2" spans="2:6" x14ac:dyDescent="0.2">
      <c r="B2" s="2"/>
      <c r="C2" s="2"/>
      <c r="D2" s="2"/>
      <c r="E2" s="2"/>
      <c r="F2" s="2"/>
    </row>
    <row r="3" spans="2:6" ht="17" thickBot="1" x14ac:dyDescent="0.25">
      <c r="B3" s="2" t="s">
        <v>67</v>
      </c>
    </row>
    <row r="4" spans="2:6" x14ac:dyDescent="0.2">
      <c r="B4" s="43" t="s">
        <v>66</v>
      </c>
      <c r="C4" s="44" t="s">
        <v>65</v>
      </c>
      <c r="D4" s="4"/>
    </row>
    <row r="5" spans="2:6" x14ac:dyDescent="0.2">
      <c r="B5" s="45" t="s">
        <v>64</v>
      </c>
      <c r="C5" s="46" t="s">
        <v>63</v>
      </c>
      <c r="D5" s="4"/>
    </row>
    <row r="6" spans="2:6" x14ac:dyDescent="0.2">
      <c r="B6" s="45" t="s">
        <v>62</v>
      </c>
      <c r="C6" s="47">
        <v>3</v>
      </c>
    </row>
    <row r="7" spans="2:6" x14ac:dyDescent="0.2">
      <c r="B7" s="45" t="s">
        <v>61</v>
      </c>
      <c r="C7" s="46">
        <v>0</v>
      </c>
    </row>
    <row r="8" spans="2:6" x14ac:dyDescent="0.2">
      <c r="B8" s="45" t="s">
        <v>60</v>
      </c>
      <c r="C8" s="47" t="s">
        <v>59</v>
      </c>
      <c r="D8" s="4"/>
    </row>
    <row r="9" spans="2:6" x14ac:dyDescent="0.2">
      <c r="B9" s="45" t="s">
        <v>58</v>
      </c>
      <c r="C9" s="46">
        <v>21</v>
      </c>
    </row>
    <row r="10" spans="2:6" x14ac:dyDescent="0.2">
      <c r="B10" s="45" t="s">
        <v>57</v>
      </c>
      <c r="C10" s="47" t="s">
        <v>56</v>
      </c>
      <c r="D10" s="4"/>
    </row>
    <row r="11" spans="2:6" x14ac:dyDescent="0.2">
      <c r="B11" s="45" t="s">
        <v>55</v>
      </c>
      <c r="C11" s="48">
        <v>0.21</v>
      </c>
      <c r="D11" s="3"/>
    </row>
    <row r="12" spans="2:6" x14ac:dyDescent="0.2">
      <c r="B12" s="45" t="s">
        <v>54</v>
      </c>
      <c r="C12" s="49">
        <v>0.44</v>
      </c>
      <c r="D12" s="3"/>
    </row>
    <row r="13" spans="2:6" x14ac:dyDescent="0.2">
      <c r="B13" s="45" t="s">
        <v>53</v>
      </c>
      <c r="C13" s="48">
        <v>0.36</v>
      </c>
      <c r="D13" s="3"/>
    </row>
    <row r="14" spans="2:6" x14ac:dyDescent="0.2">
      <c r="B14" s="45" t="s">
        <v>52</v>
      </c>
      <c r="C14" s="49">
        <v>0.23</v>
      </c>
      <c r="D14" s="3"/>
    </row>
    <row r="15" spans="2:6" ht="17" thickBot="1" x14ac:dyDescent="0.25">
      <c r="B15" s="50" t="s">
        <v>51</v>
      </c>
      <c r="C15" s="51">
        <v>0.13</v>
      </c>
      <c r="D1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1BB01-9FB0-8A4F-B6BB-B95E319BF388}">
  <sheetPr>
    <tabColor theme="5" tint="0.59999389629810485"/>
  </sheetPr>
  <dimension ref="B3:D16"/>
  <sheetViews>
    <sheetView showGridLines="0" workbookViewId="0">
      <selection activeCell="D22" sqref="D22"/>
    </sheetView>
  </sheetViews>
  <sheetFormatPr baseColWidth="10" defaultColWidth="11" defaultRowHeight="16" x14ac:dyDescent="0.2"/>
  <cols>
    <col min="1" max="1" width="7.1640625" customWidth="1"/>
    <col min="2" max="2" width="23.1640625" bestFit="1" customWidth="1"/>
    <col min="4" max="4" width="12.33203125" customWidth="1"/>
  </cols>
  <sheetData>
    <row r="3" spans="2:4" x14ac:dyDescent="0.2">
      <c r="B3" t="s">
        <v>69</v>
      </c>
      <c r="C3" t="s">
        <v>8</v>
      </c>
      <c r="D3" t="s">
        <v>9</v>
      </c>
    </row>
    <row r="4" spans="2:4" x14ac:dyDescent="0.2">
      <c r="B4" t="s">
        <v>10</v>
      </c>
      <c r="C4" s="1">
        <v>0</v>
      </c>
      <c r="D4" s="1">
        <v>7.0367899999999997E-2</v>
      </c>
    </row>
    <row r="5" spans="2:4" x14ac:dyDescent="0.2">
      <c r="B5" t="s">
        <v>11</v>
      </c>
      <c r="C5" s="1">
        <v>0</v>
      </c>
      <c r="D5" s="1">
        <v>3.8842700000000001E-2</v>
      </c>
    </row>
    <row r="6" spans="2:4" x14ac:dyDescent="0.2">
      <c r="B6" t="s">
        <v>12</v>
      </c>
      <c r="C6" s="1">
        <v>0</v>
      </c>
      <c r="D6" s="1">
        <v>2.60694E-2</v>
      </c>
    </row>
    <row r="7" spans="2:4" x14ac:dyDescent="0.2">
      <c r="B7" t="s">
        <v>13</v>
      </c>
      <c r="C7" s="1">
        <v>0</v>
      </c>
      <c r="D7" s="1">
        <v>0.14228859999999999</v>
      </c>
    </row>
    <row r="8" spans="2:4" x14ac:dyDescent="0.2">
      <c r="B8" t="s">
        <v>14</v>
      </c>
      <c r="C8" s="1">
        <v>0</v>
      </c>
      <c r="D8" s="1">
        <v>3.4226899999999998E-2</v>
      </c>
    </row>
    <row r="9" spans="2:4" x14ac:dyDescent="0.2">
      <c r="B9" t="s">
        <v>15</v>
      </c>
      <c r="C9" s="1">
        <v>0</v>
      </c>
      <c r="D9" s="1">
        <v>8.5908399999999996E-2</v>
      </c>
    </row>
    <row r="10" spans="2:4" x14ac:dyDescent="0.2">
      <c r="B10" t="s">
        <v>16</v>
      </c>
      <c r="C10" s="1">
        <v>0</v>
      </c>
      <c r="D10" s="1">
        <v>0.1120379</v>
      </c>
    </row>
    <row r="11" spans="2:4" x14ac:dyDescent="0.2">
      <c r="B11" t="s">
        <v>17</v>
      </c>
      <c r="C11" s="1">
        <v>0</v>
      </c>
      <c r="D11" s="1">
        <v>5.7386E-2</v>
      </c>
    </row>
    <row r="12" spans="2:4" x14ac:dyDescent="0.2">
      <c r="B12" t="s">
        <v>18</v>
      </c>
      <c r="C12" s="1">
        <v>6.0022632411018496E-2</v>
      </c>
      <c r="D12" s="1">
        <v>0.19012470000000001</v>
      </c>
    </row>
    <row r="13" spans="2:4" x14ac:dyDescent="0.2">
      <c r="B13" t="s">
        <v>19</v>
      </c>
      <c r="C13" s="1">
        <v>0.18888219345723062</v>
      </c>
      <c r="D13" s="1">
        <v>9.7702600000000001E-2</v>
      </c>
    </row>
    <row r="14" spans="2:4" x14ac:dyDescent="0.2">
      <c r="B14" t="s">
        <v>20</v>
      </c>
      <c r="C14" s="1">
        <v>0.16859408372123583</v>
      </c>
      <c r="D14" s="1">
        <v>0</v>
      </c>
    </row>
    <row r="15" spans="2:4" x14ac:dyDescent="0.2">
      <c r="B15" t="s">
        <v>21</v>
      </c>
      <c r="C15" s="1">
        <v>0.58250109041051501</v>
      </c>
      <c r="D15" s="1">
        <v>9.4592100000000012E-2</v>
      </c>
    </row>
    <row r="16" spans="2:4" x14ac:dyDescent="0.2">
      <c r="B16" t="s">
        <v>22</v>
      </c>
      <c r="C16" s="1"/>
      <c r="D16" s="1">
        <v>5.0452799999999999E-2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12.1</vt:lpstr>
      <vt:lpstr>Tables 12.4-5</vt:lpstr>
      <vt:lpstr>Table 12.6</vt:lpstr>
      <vt:lpstr>Table 12.7</vt:lpstr>
      <vt:lpstr>Figure 12.3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2022-07-06T19:40:25Z</dcterms:created>
  <dcterms:modified xsi:type="dcterms:W3CDTF">2022-07-11T07:00:50Z</dcterms:modified>
</cp:coreProperties>
</file>